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210" windowWidth="1786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0" i="1" l="1"/>
  <c r="D11" i="1" l="1"/>
  <c r="D12" i="1" s="1"/>
  <c r="D13" i="1" s="1"/>
  <c r="C11" i="1"/>
  <c r="I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12" i="1" l="1"/>
  <c r="N12" i="1" s="1"/>
  <c r="N11" i="1"/>
  <c r="D14" i="1"/>
  <c r="I11" i="1"/>
  <c r="I12" i="1" l="1"/>
  <c r="C13" i="1"/>
  <c r="N13" i="1" s="1"/>
  <c r="D15" i="1"/>
  <c r="D16" i="1" s="1"/>
  <c r="I13" i="1" l="1"/>
  <c r="C14" i="1"/>
  <c r="C15" i="1" s="1"/>
  <c r="N15" i="1" s="1"/>
  <c r="D17" i="1"/>
  <c r="D18" i="1" s="1"/>
  <c r="I14" i="1" l="1"/>
  <c r="N14" i="1"/>
  <c r="D19" i="1"/>
  <c r="D20" i="1" s="1"/>
  <c r="D21" i="1" s="1"/>
  <c r="D22" i="1" s="1"/>
  <c r="C16" i="1"/>
  <c r="I15" i="1"/>
  <c r="I16" i="1" l="1"/>
  <c r="N16" i="1"/>
  <c r="D23" i="1"/>
  <c r="D24" i="1" s="1"/>
  <c r="C17" i="1"/>
  <c r="N17" i="1" s="1"/>
  <c r="D25" i="1" l="1"/>
  <c r="D26" i="1" s="1"/>
  <c r="C18" i="1"/>
  <c r="I17" i="1"/>
  <c r="I18" i="1" l="1"/>
  <c r="N18" i="1"/>
  <c r="D27" i="1"/>
  <c r="D28" i="1" s="1"/>
  <c r="D29" i="1" s="1"/>
  <c r="D30" i="1" s="1"/>
  <c r="D31" i="1" s="1"/>
  <c r="D32" i="1" s="1"/>
  <c r="C19" i="1"/>
  <c r="N19" i="1" s="1"/>
  <c r="C20" i="1" l="1"/>
  <c r="I19" i="1"/>
  <c r="I20" i="1" l="1"/>
  <c r="N20" i="1"/>
  <c r="C21" i="1"/>
  <c r="N21" i="1" s="1"/>
  <c r="C22" i="1" l="1"/>
  <c r="I21" i="1"/>
  <c r="I22" i="1" l="1"/>
  <c r="N22" i="1"/>
  <c r="C23" i="1"/>
  <c r="N23" i="1" s="1"/>
  <c r="C24" i="1" l="1"/>
  <c r="I23" i="1"/>
  <c r="I24" i="1" l="1"/>
  <c r="N24" i="1"/>
  <c r="C25" i="1"/>
  <c r="N25" i="1" s="1"/>
  <c r="C26" i="1" l="1"/>
  <c r="I25" i="1"/>
  <c r="I26" i="1" l="1"/>
  <c r="N26" i="1"/>
  <c r="C27" i="1"/>
  <c r="N27" i="1" s="1"/>
  <c r="C28" i="1" l="1"/>
  <c r="N28" i="1" s="1"/>
  <c r="I27" i="1"/>
  <c r="I28" i="1" l="1"/>
  <c r="C29" i="1"/>
  <c r="N29" i="1" s="1"/>
  <c r="C30" i="1" l="1"/>
  <c r="N30" i="1" s="1"/>
  <c r="I29" i="1"/>
  <c r="I30" i="1" l="1"/>
  <c r="C31" i="1"/>
  <c r="N31" i="1" s="1"/>
  <c r="C32" i="1" l="1"/>
  <c r="I31" i="1"/>
  <c r="I32" i="1" l="1"/>
  <c r="N32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<sst xmlns="http://schemas.openxmlformats.org/spreadsheetml/2006/main" count="35" uniqueCount="32">
  <si>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</si>
  <si>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</si>
  <si>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</si>
  <si>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</si>
  <si>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</t>
  </si>
  <si>
    <t>Morphine IR doses can then be manually adjusted as necessary</t>
  </si>
  <si>
    <t>Morphine MR = modified release morphine e.g. Zomorph, MST</t>
  </si>
  <si>
    <t>Morphine IR = immediate release e.g. oramorph liquid, sevredol tablets</t>
  </si>
  <si>
    <t>The chart will populate to give the reduction</t>
  </si>
  <si>
    <t>Notes:</t>
  </si>
  <si>
    <t>British Pain Society highest recommended dose is 120mg MED/day</t>
  </si>
  <si>
    <t>Drug drive limit is 209mg MED/day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</si>
  <si>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</si>
  <si>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</si>
  <si>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morphine MR</t>
  </si>
  <si>
    <t>Template prepared by Dr Jane Quinlan, consultant in anaesthesia and pain management</t>
  </si>
  <si>
    <t>on behalf of the pain service of the Oxford University Hospitals NHS Foundation Trust</t>
  </si>
  <si>
    <t>Morphine MR (mg)</t>
  </si>
  <si>
    <t xml:space="preserve">  Morphine IR (mg)</t>
  </si>
  <si>
    <t xml:space="preserve">  dose</t>
  </si>
  <si>
    <t>IR dose</t>
  </si>
  <si>
    <t>Morphine</t>
  </si>
  <si>
    <t>Morphine reduction every fortnight - evening dose first</t>
  </si>
  <si>
    <t xml:space="preserve">  Actual reduction achieved</t>
  </si>
  <si>
    <t xml:space="preserve">  Morphine MR</t>
  </si>
  <si>
    <t xml:space="preserve">calculated </t>
  </si>
  <si>
    <t>(1/6 of total MR)</t>
  </si>
  <si>
    <t>and is generally 1/6 of the total MR dose (see column N)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</si>
  <si>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morphine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</si>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</sst>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Protection="1">
      <protection locked="0"/>
    </xf>
    <xf numFmtId="0" fontId="2" fillId="0" borderId="0" xfId="0" applyFont="1" applyProtection="1"/>
    <xf numFmtId="164" fontId="2" fillId="0" borderId="0" xfId="0" applyNumberFormat="1" applyFont="1" applyProtection="1"/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2" fontId="8" fillId="0" borderId="0" xfId="0" applyNumberFormat="1" applyFont="1"/>
    <xf numFmtId="2" fontId="12" fillId="0" borderId="0" xfId="0" applyNumberFormat="1" applyFont="1"/>
    <xf numFmtId="2" fontId="8" fillId="0" borderId="0" xfId="0" applyNumberFormat="1" applyFont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A10" sqref="A10"/>
    </sheetView>
  </sheetViews>
  <sheetFormatPr defaultRowHeight="15" x14ac:dyDescent="0.25"/>
  <cols>
    <col min="1" max="1" width="12.85546875" style="2" customWidth="1"/>
    <col min="2" max="2" width="2.4257812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1.7109375" customWidth="1"/>
    <col min="9" max="9" width="6.7109375" customWidth="1"/>
    <col min="10" max="10" width="1.5703125" customWidth="1"/>
    <col min="11" max="12" width="7.7109375" customWidth="1"/>
    <col min="13" max="13" width="8.140625" customWidth="1"/>
    <col min="14" max="14" width="14.28515625" style="28" customWidth="1"/>
  </cols>
  <sheetData>
    <row r="1" spans="1:14" s="1" customFormat="1" ht="18.75" x14ac:dyDescent="0.3">
      <c r="G1" s="18" t="s">
        <v>22</v>
      </c>
      <c r="N1" s="28"/>
    </row>
    <row r="2" spans="1:14" s="9" customFormat="1" x14ac:dyDescent="0.25">
      <c r="A2" s="8"/>
      <c r="N2" s="28"/>
    </row>
    <row r="3" spans="1:14" s="9" customFormat="1" ht="15.75" x14ac:dyDescent="0.25">
      <c r="A3" s="8"/>
      <c r="F3" s="5"/>
      <c r="G3" s="5" t="s">
        <v>28</v>
      </c>
      <c r="N3" s="29"/>
    </row>
    <row r="4" spans="1:14" s="9" customFormat="1" ht="15.75" x14ac:dyDescent="0.25">
      <c r="A4" s="8"/>
      <c r="F4" s="6"/>
      <c r="G4" s="6" t="s">
        <v>8</v>
      </c>
      <c r="N4" s="28"/>
    </row>
    <row r="5" spans="1:14" s="9" customFormat="1" x14ac:dyDescent="0.25">
      <c r="A5" s="8"/>
      <c r="F5" s="7"/>
      <c r="G5" s="7" t="s">
        <v>5</v>
      </c>
      <c r="N5" s="28"/>
    </row>
    <row r="6" spans="1:14" s="9" customFormat="1" x14ac:dyDescent="0.25">
      <c r="A6" s="8"/>
      <c r="N6" s="28"/>
    </row>
    <row r="7" spans="1:14" x14ac:dyDescent="0.25">
      <c r="K7" s="26" t="s">
        <v>23</v>
      </c>
      <c r="L7" s="26"/>
      <c r="M7" s="26"/>
      <c r="N7" s="30" t="s">
        <v>25</v>
      </c>
    </row>
    <row r="8" spans="1:14" s="4" customFormat="1" ht="15.75" x14ac:dyDescent="0.25">
      <c r="A8" s="3"/>
      <c r="C8" s="25" t="s">
        <v>17</v>
      </c>
      <c r="D8" s="25"/>
      <c r="E8" s="25"/>
      <c r="F8" s="25" t="s">
        <v>18</v>
      </c>
      <c r="G8" s="25"/>
      <c r="H8" s="25"/>
      <c r="I8" s="4" t="s">
        <v>0</v>
      </c>
      <c r="K8" s="26" t="s">
        <v>24</v>
      </c>
      <c r="L8" s="27"/>
      <c r="M8" s="26" t="s">
        <v>21</v>
      </c>
      <c r="N8" s="30" t="s">
        <v>20</v>
      </c>
    </row>
    <row r="9" spans="1:14" s="4" customFormat="1" ht="15.75" x14ac:dyDescent="0.25">
      <c r="A9" s="3"/>
      <c r="C9" s="20" t="s">
        <v>1</v>
      </c>
      <c r="D9" s="20" t="s">
        <v>2</v>
      </c>
      <c r="E9" s="20"/>
      <c r="F9" s="20" t="s">
        <v>19</v>
      </c>
      <c r="G9" s="20" t="s">
        <v>3</v>
      </c>
      <c r="K9" s="26" t="s">
        <v>1</v>
      </c>
      <c r="L9" s="26" t="s">
        <v>2</v>
      </c>
      <c r="M9" s="26" t="s">
        <v>20</v>
      </c>
      <c r="N9" s="30" t="s">
        <v>26</v>
      </c>
    </row>
    <row r="10" spans="1:14" s="4" customFormat="1" ht="15.75" x14ac:dyDescent="0.25">
      <c r="A10" s="16">
        <v>43077</v>
      </c>
      <c r="B10" s="10"/>
      <c r="C10" s="17">
        <v>100</v>
      </c>
      <c r="D10" s="17">
        <v>100</v>
      </c>
      <c r="F10" s="13"/>
      <c r="G10" s="13"/>
      <c r="I10" s="14">
        <f>C10+D10+(F10*G10)</f>
        <v>200</v>
      </c>
      <c r="K10" s="13"/>
      <c r="L10" s="13"/>
      <c r="M10" s="13"/>
      <c r="N10" s="28">
        <f>SUM(C10:D10)/6</f>
        <v>33.333333333333336</v>
      </c>
    </row>
    <row r="11" spans="1:14" s="4" customFormat="1" ht="15.75" x14ac:dyDescent="0.25">
      <c r="A11" s="15">
        <f>A10+14</f>
        <v>43091</v>
      </c>
      <c r="C11" s="14">
        <f t="shared" ref="C11:C27" si="0">IF(C10+0&lt;0,0,C10+0)</f>
        <v>100</v>
      </c>
      <c r="D11" s="14">
        <f>IF(D10-10&lt;0,0,D10-10)</f>
        <v>90</v>
      </c>
      <c r="F11" s="13"/>
      <c r="G11" s="13"/>
      <c r="I11" s="14">
        <f t="shared" ref="I11:I32" si="1">C11+D11+(F11*G11)</f>
        <v>190</v>
      </c>
      <c r="K11" s="13"/>
      <c r="L11" s="13"/>
      <c r="M11" s="13"/>
      <c r="N11" s="28">
        <f t="shared" ref="N11:N32" si="2">SUM(C11:D11)/6</f>
        <v>31.666666666666668</v>
      </c>
    </row>
    <row r="12" spans="1:14" s="4" customFormat="1" ht="15.75" x14ac:dyDescent="0.25">
      <c r="A12" s="15">
        <f t="shared" ref="A12:A32" si="3">A11+14</f>
        <v>43105</v>
      </c>
      <c r="C12" s="14">
        <f>IF(C11-10&lt;0,0,C11-10)</f>
        <v>90</v>
      </c>
      <c r="D12" s="14">
        <f t="shared" ref="D12:D20" si="4">IF(D11+0&lt;0,0,D11+0)</f>
        <v>90</v>
      </c>
      <c r="F12" s="13"/>
      <c r="G12" s="13"/>
      <c r="I12" s="14">
        <f t="shared" si="1"/>
        <v>180</v>
      </c>
      <c r="K12" s="13"/>
      <c r="L12" s="13"/>
      <c r="M12" s="13"/>
      <c r="N12" s="28">
        <f t="shared" si="2"/>
        <v>30</v>
      </c>
    </row>
    <row r="13" spans="1:14" s="4" customFormat="1" ht="15.75" x14ac:dyDescent="0.25">
      <c r="A13" s="15">
        <f t="shared" si="3"/>
        <v>43119</v>
      </c>
      <c r="C13" s="14">
        <f t="shared" si="0"/>
        <v>90</v>
      </c>
      <c r="D13" s="14">
        <f>IF(D12-10&lt;0,0,D12-10)</f>
        <v>80</v>
      </c>
      <c r="F13" s="13"/>
      <c r="G13" s="13"/>
      <c r="I13" s="14">
        <f t="shared" si="1"/>
        <v>170</v>
      </c>
      <c r="K13" s="13"/>
      <c r="L13" s="13"/>
      <c r="M13" s="13"/>
      <c r="N13" s="28">
        <f t="shared" si="2"/>
        <v>28.333333333333332</v>
      </c>
    </row>
    <row r="14" spans="1:14" s="4" customFormat="1" ht="15.75" x14ac:dyDescent="0.25">
      <c r="A14" s="15">
        <f t="shared" si="3"/>
        <v>43133</v>
      </c>
      <c r="C14" s="14">
        <f>IF(C13-10&lt;0,0,C13-10)</f>
        <v>80</v>
      </c>
      <c r="D14" s="14">
        <f t="shared" si="4"/>
        <v>80</v>
      </c>
      <c r="F14" s="13"/>
      <c r="G14" s="13"/>
      <c r="I14" s="14">
        <f t="shared" si="1"/>
        <v>160</v>
      </c>
      <c r="K14" s="13"/>
      <c r="L14" s="13"/>
      <c r="M14" s="13"/>
      <c r="N14" s="28">
        <f t="shared" si="2"/>
        <v>26.666666666666668</v>
      </c>
    </row>
    <row r="15" spans="1:14" s="4" customFormat="1" ht="15.75" x14ac:dyDescent="0.25">
      <c r="A15" s="15">
        <f t="shared" si="3"/>
        <v>43147</v>
      </c>
      <c r="C15" s="14">
        <f t="shared" si="0"/>
        <v>80</v>
      </c>
      <c r="D15" s="14">
        <f>IF(D14-10&lt;0,0,D14-10)</f>
        <v>70</v>
      </c>
      <c r="F15" s="13"/>
      <c r="G15" s="13"/>
      <c r="I15" s="14">
        <f t="shared" si="1"/>
        <v>150</v>
      </c>
      <c r="K15" s="13"/>
      <c r="L15" s="13"/>
      <c r="M15" s="13"/>
      <c r="N15" s="28">
        <f t="shared" si="2"/>
        <v>25</v>
      </c>
    </row>
    <row r="16" spans="1:14" s="4" customFormat="1" ht="15.75" x14ac:dyDescent="0.25">
      <c r="A16" s="15">
        <f t="shared" si="3"/>
        <v>43161</v>
      </c>
      <c r="C16" s="14">
        <f>IF(C15-10&lt;0,0,C15-10)</f>
        <v>70</v>
      </c>
      <c r="D16" s="14">
        <f t="shared" si="4"/>
        <v>70</v>
      </c>
      <c r="F16" s="13"/>
      <c r="G16" s="13"/>
      <c r="I16" s="14">
        <f t="shared" si="1"/>
        <v>140</v>
      </c>
      <c r="K16" s="13"/>
      <c r="L16" s="13"/>
      <c r="M16" s="13"/>
      <c r="N16" s="28">
        <f t="shared" si="2"/>
        <v>23.333333333333332</v>
      </c>
    </row>
    <row r="17" spans="1:14" s="4" customFormat="1" ht="15.75" x14ac:dyDescent="0.25">
      <c r="A17" s="15">
        <f t="shared" si="3"/>
        <v>43175</v>
      </c>
      <c r="C17" s="14">
        <f t="shared" si="0"/>
        <v>70</v>
      </c>
      <c r="D17" s="14">
        <f>IF(D16-10&lt;0,0,D16-10)</f>
        <v>60</v>
      </c>
      <c r="F17" s="13"/>
      <c r="G17" s="13"/>
      <c r="I17" s="14">
        <f t="shared" si="1"/>
        <v>130</v>
      </c>
      <c r="K17" s="13"/>
      <c r="L17" s="13"/>
      <c r="M17" s="13"/>
      <c r="N17" s="28">
        <f t="shared" si="2"/>
        <v>21.666666666666668</v>
      </c>
    </row>
    <row r="18" spans="1:14" s="4" customFormat="1" ht="15.75" x14ac:dyDescent="0.25">
      <c r="A18" s="15">
        <f t="shared" si="3"/>
        <v>43189</v>
      </c>
      <c r="C18" s="14">
        <f>IF(C17-10&lt;0,0,C17-10)</f>
        <v>60</v>
      </c>
      <c r="D18" s="14">
        <f t="shared" si="4"/>
        <v>60</v>
      </c>
      <c r="F18" s="13"/>
      <c r="G18" s="13"/>
      <c r="I18" s="14">
        <f t="shared" si="1"/>
        <v>120</v>
      </c>
      <c r="K18" s="13"/>
      <c r="L18" s="13"/>
      <c r="M18" s="13"/>
      <c r="N18" s="28">
        <f t="shared" si="2"/>
        <v>20</v>
      </c>
    </row>
    <row r="19" spans="1:14" s="4" customFormat="1" ht="15.75" x14ac:dyDescent="0.25">
      <c r="A19" s="15">
        <f t="shared" si="3"/>
        <v>43203</v>
      </c>
      <c r="C19" s="14">
        <f t="shared" si="0"/>
        <v>60</v>
      </c>
      <c r="D19" s="14">
        <f>IF(D18-10&lt;0,0,D18-10)</f>
        <v>50</v>
      </c>
      <c r="F19" s="13"/>
      <c r="G19" s="13"/>
      <c r="I19" s="14">
        <f t="shared" si="1"/>
        <v>110</v>
      </c>
      <c r="K19" s="13"/>
      <c r="L19" s="13"/>
      <c r="M19" s="13"/>
      <c r="N19" s="28">
        <f t="shared" si="2"/>
        <v>18.333333333333332</v>
      </c>
    </row>
    <row r="20" spans="1:14" s="4" customFormat="1" ht="15.75" x14ac:dyDescent="0.25">
      <c r="A20" s="15">
        <f t="shared" si="3"/>
        <v>43217</v>
      </c>
      <c r="C20" s="14">
        <f>IF(C19-10&lt;0,0,C19-10)</f>
        <v>50</v>
      </c>
      <c r="D20" s="14">
        <f t="shared" si="4"/>
        <v>50</v>
      </c>
      <c r="F20" s="13"/>
      <c r="G20" s="13"/>
      <c r="I20" s="14">
        <f t="shared" si="1"/>
        <v>100</v>
      </c>
      <c r="K20" s="13"/>
      <c r="L20" s="13"/>
      <c r="M20" s="13"/>
      <c r="N20" s="28">
        <f t="shared" si="2"/>
        <v>16.666666666666668</v>
      </c>
    </row>
    <row r="21" spans="1:14" s="4" customFormat="1" ht="15.75" x14ac:dyDescent="0.25">
      <c r="A21" s="15">
        <f t="shared" si="3"/>
        <v>43231</v>
      </c>
      <c r="C21" s="14">
        <f t="shared" si="0"/>
        <v>50</v>
      </c>
      <c r="D21" s="14">
        <f>IF(D20-10&lt;0,0,D20-10)</f>
        <v>40</v>
      </c>
      <c r="F21" s="13"/>
      <c r="G21" s="13"/>
      <c r="I21" s="14">
        <f t="shared" si="1"/>
        <v>90</v>
      </c>
      <c r="K21" s="13"/>
      <c r="L21" s="13"/>
      <c r="M21" s="13"/>
      <c r="N21" s="28">
        <f t="shared" si="2"/>
        <v>15</v>
      </c>
    </row>
    <row r="22" spans="1:14" s="4" customFormat="1" ht="15.75" x14ac:dyDescent="0.25">
      <c r="A22" s="15">
        <f t="shared" si="3"/>
        <v>43245</v>
      </c>
      <c r="C22" s="14">
        <f>IF(C21-10&lt;0,0,C21-10)</f>
        <v>40</v>
      </c>
      <c r="D22" s="14">
        <f t="shared" ref="C22:D32" si="5">IF(D21+0&lt;0,0,D21+0)</f>
        <v>40</v>
      </c>
      <c r="F22" s="13"/>
      <c r="G22" s="13"/>
      <c r="I22" s="14">
        <f t="shared" si="1"/>
        <v>80</v>
      </c>
      <c r="K22" s="13"/>
      <c r="L22" s="13"/>
      <c r="M22" s="13"/>
      <c r="N22" s="28">
        <f t="shared" si="2"/>
        <v>13.333333333333334</v>
      </c>
    </row>
    <row r="23" spans="1:14" s="4" customFormat="1" ht="15.75" x14ac:dyDescent="0.25">
      <c r="A23" s="15">
        <f t="shared" si="3"/>
        <v>43259</v>
      </c>
      <c r="C23" s="14">
        <f t="shared" si="0"/>
        <v>40</v>
      </c>
      <c r="D23" s="14">
        <f>IF(D22-10&lt;0,0,D22-10)</f>
        <v>30</v>
      </c>
      <c r="F23" s="13"/>
      <c r="G23" s="13"/>
      <c r="I23" s="14">
        <f t="shared" si="1"/>
        <v>70</v>
      </c>
      <c r="K23" s="13"/>
      <c r="L23" s="13"/>
      <c r="M23" s="13"/>
      <c r="N23" s="28">
        <f t="shared" si="2"/>
        <v>11.666666666666666</v>
      </c>
    </row>
    <row r="24" spans="1:14" s="4" customFormat="1" ht="15.75" x14ac:dyDescent="0.25">
      <c r="A24" s="15">
        <f t="shared" si="3"/>
        <v>43273</v>
      </c>
      <c r="C24" s="14">
        <f>IF(C23-10&lt;0,0,C23-10)</f>
        <v>30</v>
      </c>
      <c r="D24" s="14">
        <f t="shared" si="5"/>
        <v>30</v>
      </c>
      <c r="F24" s="13"/>
      <c r="G24" s="13"/>
      <c r="I24" s="14">
        <f t="shared" si="1"/>
        <v>60</v>
      </c>
      <c r="K24" s="13"/>
      <c r="L24" s="13"/>
      <c r="M24" s="13"/>
      <c r="N24" s="28">
        <f t="shared" si="2"/>
        <v>10</v>
      </c>
    </row>
    <row r="25" spans="1:14" s="4" customFormat="1" ht="15.75" x14ac:dyDescent="0.25">
      <c r="A25" s="15">
        <f t="shared" si="3"/>
        <v>43287</v>
      </c>
      <c r="C25" s="14">
        <f t="shared" si="0"/>
        <v>30</v>
      </c>
      <c r="D25" s="14">
        <f>IF(D24-10&lt;0,0,D24-10)</f>
        <v>20</v>
      </c>
      <c r="F25" s="13"/>
      <c r="G25" s="13"/>
      <c r="I25" s="14">
        <f t="shared" si="1"/>
        <v>50</v>
      </c>
      <c r="K25" s="13"/>
      <c r="L25" s="13"/>
      <c r="M25" s="13"/>
      <c r="N25" s="28">
        <f t="shared" si="2"/>
        <v>8.3333333333333339</v>
      </c>
    </row>
    <row r="26" spans="1:14" s="4" customFormat="1" ht="15.75" x14ac:dyDescent="0.25">
      <c r="A26" s="15">
        <f t="shared" si="3"/>
        <v>43301</v>
      </c>
      <c r="C26" s="14">
        <f>IF(C25-10&lt;0,0,C25-10)</f>
        <v>20</v>
      </c>
      <c r="D26" s="14">
        <f t="shared" si="5"/>
        <v>20</v>
      </c>
      <c r="F26" s="13"/>
      <c r="G26" s="13"/>
      <c r="I26" s="14">
        <f t="shared" si="1"/>
        <v>40</v>
      </c>
      <c r="K26" s="13"/>
      <c r="L26" s="13"/>
      <c r="M26" s="13"/>
      <c r="N26" s="28">
        <f t="shared" si="2"/>
        <v>6.666666666666667</v>
      </c>
    </row>
    <row r="27" spans="1:14" s="4" customFormat="1" ht="15.75" x14ac:dyDescent="0.25">
      <c r="A27" s="15">
        <f t="shared" si="3"/>
        <v>43315</v>
      </c>
      <c r="C27" s="14">
        <f t="shared" si="0"/>
        <v>20</v>
      </c>
      <c r="D27" s="14">
        <f>IF(D26-10&lt;0,0,D26-10)</f>
        <v>10</v>
      </c>
      <c r="F27" s="13"/>
      <c r="G27" s="13"/>
      <c r="I27" s="14">
        <f t="shared" si="1"/>
        <v>30</v>
      </c>
      <c r="K27" s="13"/>
      <c r="L27" s="13"/>
      <c r="M27" s="13"/>
      <c r="N27" s="28">
        <f t="shared" si="2"/>
        <v>5</v>
      </c>
    </row>
    <row r="28" spans="1:14" s="4" customFormat="1" ht="15.75" x14ac:dyDescent="0.25">
      <c r="A28" s="15">
        <f t="shared" si="3"/>
        <v>43329</v>
      </c>
      <c r="C28" s="14">
        <f>IF(C27-10&lt;0,0,C27-10)</f>
        <v>10</v>
      </c>
      <c r="D28" s="14">
        <f t="shared" si="5"/>
        <v>10</v>
      </c>
      <c r="F28" s="13"/>
      <c r="G28" s="13"/>
      <c r="I28" s="14">
        <f t="shared" si="1"/>
        <v>20</v>
      </c>
      <c r="K28" s="13"/>
      <c r="L28" s="13"/>
      <c r="M28" s="13"/>
      <c r="N28" s="28">
        <f t="shared" si="2"/>
        <v>3.3333333333333335</v>
      </c>
    </row>
    <row r="29" spans="1:14" s="4" customFormat="1" ht="15.75" x14ac:dyDescent="0.25">
      <c r="A29" s="15">
        <f t="shared" si="3"/>
        <v>43343</v>
      </c>
      <c r="C29" s="14">
        <f t="shared" si="5"/>
        <v>10</v>
      </c>
      <c r="D29" s="14">
        <f>IF(D28-10&lt;0,0,D28-10)</f>
        <v>0</v>
      </c>
      <c r="F29" s="13"/>
      <c r="G29" s="13"/>
      <c r="I29" s="14">
        <f t="shared" si="1"/>
        <v>10</v>
      </c>
      <c r="K29" s="13"/>
      <c r="L29" s="13"/>
      <c r="M29" s="13"/>
      <c r="N29" s="28">
        <f t="shared" si="2"/>
        <v>1.6666666666666667</v>
      </c>
    </row>
    <row r="30" spans="1:14" s="4" customFormat="1" ht="15.75" x14ac:dyDescent="0.25">
      <c r="A30" s="15">
        <f t="shared" si="3"/>
        <v>43357</v>
      </c>
      <c r="C30" s="14">
        <f>IF(C29-10&lt;0,0,C29-10)</f>
        <v>0</v>
      </c>
      <c r="D30" s="14">
        <f t="shared" si="5"/>
        <v>0</v>
      </c>
      <c r="F30" s="13"/>
      <c r="G30" s="13"/>
      <c r="I30" s="14">
        <f t="shared" si="1"/>
        <v>0</v>
      </c>
      <c r="K30" s="13"/>
      <c r="L30" s="13"/>
      <c r="M30" s="13"/>
      <c r="N30" s="28">
        <f t="shared" si="2"/>
        <v>0</v>
      </c>
    </row>
    <row r="31" spans="1:14" s="4" customFormat="1" ht="15.75" x14ac:dyDescent="0.25">
      <c r="A31" s="15">
        <f t="shared" si="3"/>
        <v>43371</v>
      </c>
      <c r="C31" s="14">
        <f t="shared" si="5"/>
        <v>0</v>
      </c>
      <c r="D31" s="14">
        <f>IF(D30-10&lt;0,0,D30-10)</f>
        <v>0</v>
      </c>
      <c r="F31" s="13"/>
      <c r="G31" s="13"/>
      <c r="I31" s="14">
        <f t="shared" si="1"/>
        <v>0</v>
      </c>
      <c r="K31" s="13"/>
      <c r="L31" s="13"/>
      <c r="M31" s="13"/>
      <c r="N31" s="28">
        <f t="shared" si="2"/>
        <v>0</v>
      </c>
    </row>
    <row r="32" spans="1:14" s="4" customFormat="1" ht="15.75" x14ac:dyDescent="0.25">
      <c r="A32" s="15">
        <f t="shared" si="3"/>
        <v>43385</v>
      </c>
      <c r="C32" s="14">
        <f>IF(C31-10&lt;0,0,C31-10)</f>
        <v>0</v>
      </c>
      <c r="D32" s="14">
        <f t="shared" si="5"/>
        <v>0</v>
      </c>
      <c r="F32" s="13"/>
      <c r="G32" s="13"/>
      <c r="I32" s="14">
        <f t="shared" si="1"/>
        <v>0</v>
      </c>
      <c r="K32" s="13"/>
      <c r="L32" s="13"/>
      <c r="M32" s="13"/>
      <c r="N32" s="28">
        <f t="shared" si="2"/>
        <v>0</v>
      </c>
    </row>
    <row r="34" spans="1:14" x14ac:dyDescent="0.25">
      <c r="A34" s="19" t="s">
        <v>9</v>
      </c>
      <c r="B34" s="20">
        <v>1</v>
      </c>
      <c r="C34" s="21" t="s">
        <v>4</v>
      </c>
      <c r="D34" s="20"/>
      <c r="E34" s="20"/>
      <c r="F34" s="20"/>
      <c r="G34" s="20"/>
      <c r="H34" s="20"/>
      <c r="I34" s="20"/>
      <c r="J34" s="20"/>
      <c r="K34" s="22"/>
    </row>
    <row r="35" spans="1:14" x14ac:dyDescent="0.25">
      <c r="A35" s="21"/>
      <c r="B35" s="20">
        <v>2</v>
      </c>
      <c r="C35" s="21" t="s">
        <v>10</v>
      </c>
      <c r="D35" s="20"/>
      <c r="E35" s="20"/>
      <c r="F35" s="20"/>
      <c r="G35" s="20"/>
      <c r="H35" s="20"/>
      <c r="I35" s="20"/>
      <c r="J35" s="20"/>
      <c r="K35" s="20"/>
    </row>
    <row r="36" spans="1:14" x14ac:dyDescent="0.25">
      <c r="A36" s="21"/>
      <c r="B36" s="20">
        <v>3</v>
      </c>
      <c r="C36" s="21" t="s">
        <v>11</v>
      </c>
      <c r="D36" s="21"/>
      <c r="E36" s="20"/>
      <c r="F36" s="20"/>
      <c r="G36" s="20"/>
      <c r="H36" s="20"/>
      <c r="I36" s="20"/>
      <c r="J36" s="20"/>
      <c r="K36" s="20"/>
    </row>
    <row r="37" spans="1:14" s="12" customFormat="1" ht="14.25" x14ac:dyDescent="0.25">
      <c r="A37" s="11"/>
      <c r="D37" s="11"/>
      <c r="N37" s="28"/>
    </row>
    <row r="38" spans="1:14" x14ac:dyDescent="0.25">
      <c r="A38" s="21"/>
      <c r="B38" s="20">
        <v>4</v>
      </c>
      <c r="C38" s="21" t="s">
        <v>6</v>
      </c>
      <c r="D38" s="21"/>
      <c r="E38" s="20"/>
      <c r="F38" s="20"/>
      <c r="G38" s="20"/>
      <c r="H38" s="20"/>
      <c r="I38" s="20"/>
      <c r="J38" s="20"/>
      <c r="K38" s="20"/>
    </row>
    <row r="39" spans="1:14" x14ac:dyDescent="0.25">
      <c r="A39" s="21"/>
      <c r="B39" s="20">
        <v>5</v>
      </c>
      <c r="C39" s="20" t="s">
        <v>7</v>
      </c>
      <c r="D39" s="21"/>
      <c r="E39" s="20"/>
      <c r="F39" s="20"/>
      <c r="G39" s="20"/>
      <c r="H39" s="20"/>
      <c r="I39" s="20"/>
      <c r="J39" s="20"/>
      <c r="K39" s="20"/>
    </row>
    <row r="40" spans="1:14" s="12" customFormat="1" ht="14.25" x14ac:dyDescent="0.25">
      <c r="A40" s="11"/>
      <c r="D40" s="11"/>
      <c r="N40" s="28"/>
    </row>
    <row r="41" spans="1:14" x14ac:dyDescent="0.25">
      <c r="A41" s="21"/>
      <c r="B41" s="20">
        <v>6</v>
      </c>
      <c r="C41" s="21" t="s">
        <v>12</v>
      </c>
      <c r="D41" s="20"/>
      <c r="E41" s="20"/>
      <c r="F41" s="20"/>
      <c r="G41" s="20"/>
      <c r="H41" s="20"/>
      <c r="I41" s="20"/>
      <c r="J41" s="20"/>
      <c r="K41" s="20"/>
    </row>
    <row r="42" spans="1:14" x14ac:dyDescent="0.25">
      <c r="A42" s="21"/>
      <c r="B42" s="20"/>
      <c r="C42" s="20" t="s">
        <v>13</v>
      </c>
      <c r="D42" s="20"/>
      <c r="E42" s="20"/>
      <c r="F42" s="20"/>
      <c r="G42" s="20"/>
      <c r="H42" s="20"/>
      <c r="I42" s="20"/>
      <c r="J42" s="20"/>
      <c r="K42" s="20"/>
    </row>
    <row r="43" spans="1:14" x14ac:dyDescent="0.25">
      <c r="A43" s="21"/>
      <c r="B43" s="20"/>
      <c r="C43" s="31" t="s">
        <v>27</v>
      </c>
      <c r="D43" s="31"/>
      <c r="E43" s="31"/>
      <c r="F43" s="31"/>
      <c r="G43" s="31"/>
      <c r="H43" s="31"/>
      <c r="I43" s="31"/>
      <c r="J43" s="20"/>
      <c r="K43" s="20"/>
    </row>
    <row r="44" spans="1:14" x14ac:dyDescent="0.25">
      <c r="A44" s="21"/>
      <c r="B44" s="20"/>
      <c r="C44" s="21" t="s">
        <v>14</v>
      </c>
      <c r="D44" s="20"/>
      <c r="E44" s="20"/>
      <c r="F44" s="20"/>
      <c r="G44" s="20"/>
      <c r="H44" s="20"/>
      <c r="I44" s="20"/>
      <c r="J44" s="20"/>
      <c r="K44" s="20"/>
    </row>
    <row r="45" spans="1:14" x14ac:dyDescent="0.25">
      <c r="A45" s="11"/>
      <c r="B45" s="12"/>
      <c r="C45" s="12"/>
      <c r="F45" s="12"/>
      <c r="G45" s="12"/>
      <c r="H45" s="12"/>
      <c r="J45" s="12"/>
    </row>
    <row r="46" spans="1:14" x14ac:dyDescent="0.25">
      <c r="G46" s="23" t="s">
        <v>15</v>
      </c>
    </row>
    <row r="47" spans="1:14" x14ac:dyDescent="0.25">
      <c r="A47" s="11"/>
      <c r="B47" s="12"/>
      <c r="G47" s="23" t="s">
        <v>16</v>
      </c>
      <c r="H47" s="12"/>
      <c r="I47" s="12"/>
      <c r="J47" s="12"/>
      <c r="K47" s="12"/>
    </row>
    <row r="48" spans="1:14" x14ac:dyDescent="0.25">
      <c r="C48" s="2"/>
      <c r="D48" s="24" t="s">
        <v>29</v>
      </c>
      <c r="G48" s="24" t="s">
        <v>30</v>
      </c>
      <c r="I48" s="24"/>
      <c r="J48" s="24"/>
      <c r="K48" s="24" t="s">
        <v>31</v>
      </c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2016-07-23T17:10:17Z</cp:lastPrinted>
  <dcterms:created xsi:type="dcterms:W3CDTF">2016-07-03T18:56:00Z</dcterms:created>
  <dcterms:modified xsi:type="dcterms:W3CDTF">2017-12-08T14:24:30Z</dcterms:modified>
</cp:coreProperties>
</file>